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2980" windowHeight="9288"/>
  </bookViews>
  <sheets>
    <sheet name="souhrn" sheetId="3" r:id="rId1"/>
    <sheet name="materiál" sheetId="1" r:id="rId2"/>
    <sheet name="montáž" sheetId="2" r:id="rId3"/>
    <sheet name="zemní práce" sheetId="4" r:id="rId4"/>
  </sheets>
  <externalReferences>
    <externalReference r:id="rId5"/>
  </externalReferences>
  <calcPr calcId="145621"/>
</workbook>
</file>

<file path=xl/calcChain.xml><?xml version="1.0" encoding="utf-8"?>
<calcChain xmlns="http://schemas.openxmlformats.org/spreadsheetml/2006/main">
  <c r="H15" i="4" l="1"/>
  <c r="H10" i="4"/>
  <c r="H9" i="4"/>
  <c r="H6" i="4"/>
  <c r="H12" i="1" l="1"/>
  <c r="H23" i="4" l="1"/>
  <c r="H22" i="4"/>
  <c r="H21" i="4"/>
  <c r="H20" i="4"/>
  <c r="H16" i="4"/>
  <c r="H11" i="4"/>
  <c r="H8" i="4"/>
  <c r="H7" i="4"/>
  <c r="H12" i="4" s="1"/>
  <c r="H24" i="4" l="1"/>
  <c r="H29" i="4" s="1"/>
  <c r="G15" i="4"/>
  <c r="H27" i="4"/>
  <c r="K10" i="3"/>
  <c r="K9" i="2"/>
  <c r="K8" i="2"/>
  <c r="H17" i="4" l="1"/>
  <c r="H28" i="4" s="1"/>
  <c r="H30" i="4" s="1"/>
  <c r="J10" i="3" s="1"/>
  <c r="H24" i="1"/>
  <c r="H23" i="1"/>
  <c r="H22" i="1"/>
  <c r="H21" i="1"/>
  <c r="H17" i="1"/>
  <c r="H11" i="1"/>
  <c r="H10" i="1"/>
  <c r="H9" i="1"/>
  <c r="H8" i="1"/>
  <c r="H7" i="1"/>
  <c r="H13" i="1" l="1"/>
  <c r="H28" i="1"/>
  <c r="H25" i="1"/>
  <c r="H30" i="1" s="1"/>
  <c r="G16" i="1" l="1"/>
  <c r="H16" i="1" s="1"/>
  <c r="H18" i="1" s="1"/>
  <c r="H29" i="1" s="1"/>
  <c r="H31" i="1" s="1"/>
  <c r="H10" i="3" l="1"/>
  <c r="G6" i="2"/>
  <c r="K6" i="2" s="1"/>
  <c r="K10" i="2" s="1"/>
  <c r="I10" i="3" s="1"/>
  <c r="L10" i="3" l="1"/>
  <c r="L15" i="3" s="1"/>
</calcChain>
</file>

<file path=xl/sharedStrings.xml><?xml version="1.0" encoding="utf-8"?>
<sst xmlns="http://schemas.openxmlformats.org/spreadsheetml/2006/main" count="166" uniqueCount="74">
  <si>
    <t>P.Č.</t>
  </si>
  <si>
    <t>KCN</t>
  </si>
  <si>
    <t>Kód položky</t>
  </si>
  <si>
    <t>Popis</t>
  </si>
  <si>
    <t>MJ</t>
  </si>
  <si>
    <t>Množství celkem</t>
  </si>
  <si>
    <t>Cena jednotková</t>
  </si>
  <si>
    <t>Dodávka</t>
  </si>
  <si>
    <t>Montáž</t>
  </si>
  <si>
    <t>Cena celkem vč. DPH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</si>
  <si>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</si>
  <si>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</si>
  <si>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</si>
  <si>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</si>
  <si>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</si>
  <si>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</si>
  <si>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</si>
  <si>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</si>
  <si>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</si>
  <si>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</si>
  <si>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M</t>
  </si>
  <si>
    <t>Práce a dodávky M</t>
  </si>
  <si>
    <t>21-M</t>
  </si>
  <si>
    <t>Elektromontáže</t>
  </si>
  <si>
    <t>hlavní materiál:</t>
  </si>
  <si>
    <t>ks</t>
  </si>
  <si>
    <t>m</t>
  </si>
  <si>
    <t>MEZISOUČET  I</t>
  </si>
  <si>
    <t>vedlejší náklady:</t>
  </si>
  <si>
    <t>Přesun dodávek</t>
  </si>
  <si>
    <t>%</t>
  </si>
  <si>
    <t>Ostatní</t>
  </si>
  <si>
    <t>hod</t>
  </si>
  <si>
    <t>MEZISOUČET II</t>
  </si>
  <si>
    <t>vedlejší materiál:</t>
  </si>
  <si>
    <t xml:space="preserve">hmoždinky, šrouby, </t>
  </si>
  <si>
    <t>sádra</t>
  </si>
  <si>
    <t>kg</t>
  </si>
  <si>
    <t>Samolepka hlavní jistič v rámečku (žlutá) 18x70mm</t>
  </si>
  <si>
    <t>Samolepka hlavní vypínač v rámečku (žlutá) 18x70mm</t>
  </si>
  <si>
    <t>MEZISOUČET III</t>
  </si>
  <si>
    <t>CELKEM  materiál</t>
  </si>
  <si>
    <t>Nosný materiál bez DPH</t>
  </si>
  <si>
    <t>11</t>
  </si>
  <si>
    <t xml:space="preserve">Elektromontáže </t>
  </si>
  <si>
    <t>porušení plomby</t>
  </si>
  <si>
    <t>přepravní náklady</t>
  </si>
  <si>
    <t>Montáž celkem</t>
  </si>
  <si>
    <t>materiál</t>
  </si>
  <si>
    <t>montáž</t>
  </si>
  <si>
    <t>revize</t>
  </si>
  <si>
    <t>součet</t>
  </si>
  <si>
    <t>Celková cena</t>
  </si>
  <si>
    <t>Kabel 1-AYKY-J 4X16 (AYKY 4Bx16) metráž</t>
  </si>
  <si>
    <t>46-M</t>
  </si>
  <si>
    <t>zemní práce</t>
  </si>
  <si>
    <t>m3</t>
  </si>
  <si>
    <t xml:space="preserve"> Montáž koeficientem  -   materiál x 0,9</t>
  </si>
  <si>
    <t>12</t>
  </si>
  <si>
    <t xml:space="preserve">Fólie výstražná Den Braven do výkopu 22cm/20m červená s bleskem </t>
  </si>
  <si>
    <t>Elektroměrový rozvaděč pro fotovoltaiku pilíř DCK ER212/NKP7P</t>
  </si>
  <si>
    <t>Jistič NOARK Ex9BH 3P B25 100325</t>
  </si>
  <si>
    <t>Instalační vypínač EATON IS-63/3 63A 276276</t>
  </si>
  <si>
    <t>Chránička KOPOS KOPOFLEX 40 KF 09040 BB červená 40mm</t>
  </si>
  <si>
    <t>výkop š 0,50 hl 0,70 dl 0,50 pro pilíř</t>
  </si>
  <si>
    <t>výkop š 0,4 hl 0,55 dl 5</t>
  </si>
  <si>
    <t>rýha v cihlovém zdivu do š. 5 cm a hl. 4 cm</t>
  </si>
  <si>
    <t>základ pilíře ( štěrkopísek, suchý beton ) hutněný</t>
  </si>
  <si>
    <t>Liapor 1-4mm   vyplnění pilíře</t>
  </si>
  <si>
    <t>zához výkopu, ruční hutnění</t>
  </si>
  <si>
    <t>hmoždinky, šrouby, očištění, konzervace</t>
  </si>
  <si>
    <t>Koštice ul. Na Skalech</t>
  </si>
  <si>
    <t>přemístění RE rozvaděče  č.p.30</t>
  </si>
  <si>
    <t>požární zbrojnice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</si>
</sst>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;\-#,##0"/>
    <numFmt numFmtId="165" formatCode="#,##0.00;\-#,##0.00"/>
    <numFmt numFmtId="166" formatCode="#,##0.000;\-#,##0.000"/>
    <numFmt numFmtId="167" formatCode="#,##0.00_ ;\-#,##0.00\ "/>
    <numFmt numFmtId="168" formatCode="#,##0.0;\-#,##0.0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MS Sans Serif"/>
      <family val="2"/>
      <charset val="238"/>
    </font>
    <font>
      <sz val="8"/>
      <name val="Arial CE"/>
      <family val="2"/>
      <charset val="238"/>
    </font>
    <font>
      <sz val="7"/>
      <name val="Arial CE"/>
      <family val="2"/>
      <charset val="238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rgb="FF353535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name val="Arial CE"/>
      <family val="2"/>
      <charset val="238"/>
    </font>
    <font>
      <b/>
      <i/>
      <sz val="11"/>
      <name val="Calibri"/>
      <family val="2"/>
      <charset val="238"/>
    </font>
    <font>
      <b/>
      <i/>
      <sz val="11"/>
      <name val="Calibri"/>
      <family val="2"/>
      <charset val="1"/>
    </font>
    <font>
      <b/>
      <i/>
      <sz val="10"/>
      <color rgb="FFCC0000"/>
      <name val="Arial"/>
      <family val="2"/>
      <charset val="1"/>
    </font>
    <font>
      <b/>
      <i/>
      <sz val="10"/>
      <name val="Arial"/>
      <family val="2"/>
      <charset val="1"/>
    </font>
    <font>
      <sz val="11"/>
      <color rgb="FF000000"/>
      <name val="Calibri"/>
      <family val="2"/>
      <charset val="238"/>
    </font>
    <font>
      <b/>
      <sz val="10"/>
      <color rgb="FFCC0000"/>
      <name val="Arial CE"/>
      <family val="2"/>
      <charset val="238"/>
    </font>
    <font>
      <b/>
      <sz val="10"/>
      <name val="Arial CE"/>
      <family val="2"/>
      <charset val="238"/>
    </font>
    <font>
      <i/>
      <sz val="11"/>
      <name val="Calibri"/>
      <family val="2"/>
      <charset val="238"/>
    </font>
    <font>
      <b/>
      <sz val="10"/>
      <color rgb="FFCC0000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1"/>
      <name val="Calibri"/>
      <family val="2"/>
      <charset val="1"/>
      <scheme val="minor"/>
    </font>
    <font>
      <b/>
      <i/>
      <u/>
      <sz val="14"/>
      <name val="Calibri"/>
      <family val="2"/>
      <charset val="1"/>
    </font>
    <font>
      <b/>
      <i/>
      <sz val="18"/>
      <name val="Calibri"/>
      <family val="2"/>
      <charset val="1"/>
    </font>
    <font>
      <b/>
      <i/>
      <sz val="10"/>
      <color rgb="FFCC0000"/>
      <name val="Calibri"/>
      <family val="2"/>
      <charset val="238"/>
    </font>
    <font>
      <b/>
      <i/>
      <sz val="10"/>
      <name val="Calibri"/>
      <family val="2"/>
      <charset val="238"/>
    </font>
    <font>
      <sz val="1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8"/>
      <name val="Arial CE"/>
      <family val="2"/>
      <charset val="238"/>
    </font>
    <font>
      <i/>
      <sz val="8"/>
      <color rgb="FF0000FF"/>
      <name val="Arial CE"/>
      <family val="2"/>
      <charset val="238"/>
    </font>
    <font>
      <b/>
      <i/>
      <sz val="8"/>
      <color rgb="FF984807"/>
      <name val="Arial CE"/>
      <family val="2"/>
      <charset val="238"/>
    </font>
    <font>
      <b/>
      <sz val="8"/>
      <color rgb="FF984807"/>
      <name val="Arial CE"/>
      <family val="2"/>
      <charset val="238"/>
    </font>
    <font>
      <sz val="20"/>
      <color theme="1"/>
      <name val="Calibri"/>
      <family val="2"/>
      <charset val="238"/>
      <scheme val="minor"/>
    </font>
    <font>
      <b/>
      <i/>
      <sz val="2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00"/>
      </patternFill>
    </fill>
    <fill>
      <patternFill patternType="solid">
        <fgColor rgb="FFFFFFCC"/>
        <bgColor rgb="FFFFFFFF"/>
      </patternFill>
    </fill>
    <fill>
      <patternFill patternType="solid">
        <fgColor theme="0"/>
        <bgColor rgb="FFFFFFFF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>
      <alignment vertical="top" wrapText="1"/>
      <protection locked="0"/>
    </xf>
    <xf numFmtId="0" fontId="17" fillId="0" borderId="0"/>
  </cellStyleXfs>
  <cellXfs count="183">
    <xf numFmtId="0" fontId="0" fillId="0" borderId="0" xfId="0"/>
    <xf numFmtId="0" fontId="5" fillId="2" borderId="1" xfId="1" applyFont="1" applyFill="1" applyBorder="1" applyAlignment="1" applyProtection="1">
      <alignment horizontal="center" vertical="center" wrapText="1"/>
    </xf>
    <xf numFmtId="4" fontId="5" fillId="2" borderId="1" xfId="1" applyNumberFormat="1" applyFont="1" applyFill="1" applyBorder="1" applyAlignment="1" applyProtection="1">
      <alignment horizontal="center" vertical="center" wrapText="1"/>
    </xf>
    <xf numFmtId="0" fontId="6" fillId="3" borderId="0" xfId="1" applyFont="1" applyFill="1" applyAlignment="1" applyProtection="1">
      <alignment horizontal="left"/>
    </xf>
    <xf numFmtId="4" fontId="6" fillId="3" borderId="0" xfId="1" applyNumberFormat="1" applyFont="1" applyFill="1" applyAlignment="1" applyProtection="1">
      <alignment horizontal="left"/>
    </xf>
    <xf numFmtId="164" fontId="2" fillId="0" borderId="0" xfId="1" applyNumberFormat="1" applyFont="1" applyAlignment="1">
      <alignment horizontal="center"/>
      <protection locked="0"/>
    </xf>
    <xf numFmtId="0" fontId="2" fillId="0" borderId="0" xfId="1" applyFont="1" applyAlignment="1">
      <alignment horizontal="center" wrapText="1"/>
      <protection locked="0"/>
    </xf>
    <xf numFmtId="0" fontId="7" fillId="0" borderId="0" xfId="1" applyFont="1" applyAlignment="1">
      <alignment horizontal="left" wrapText="1"/>
      <protection locked="0"/>
    </xf>
    <xf numFmtId="4" fontId="7" fillId="0" borderId="0" xfId="1" applyNumberFormat="1" applyFont="1" applyAlignment="1">
      <alignment horizontal="right"/>
      <protection locked="0"/>
    </xf>
    <xf numFmtId="165" fontId="7" fillId="0" borderId="0" xfId="1" applyNumberFormat="1" applyFont="1" applyAlignment="1">
      <alignment horizontal="right"/>
      <protection locked="0"/>
    </xf>
    <xf numFmtId="164" fontId="2" fillId="0" borderId="2" xfId="1" applyNumberFormat="1" applyFont="1" applyBorder="1" applyAlignment="1">
      <alignment horizontal="center"/>
      <protection locked="0"/>
    </xf>
    <xf numFmtId="0" fontId="2" fillId="0" borderId="2" xfId="1" applyFont="1" applyBorder="1" applyAlignment="1">
      <alignment horizontal="center" wrapText="1"/>
      <protection locked="0"/>
    </xf>
    <xf numFmtId="0" fontId="7" fillId="0" borderId="2" xfId="1" applyFont="1" applyBorder="1" applyAlignment="1">
      <alignment horizontal="left" wrapText="1"/>
      <protection locked="0"/>
    </xf>
    <xf numFmtId="4" fontId="7" fillId="0" borderId="2" xfId="1" applyNumberFormat="1" applyFont="1" applyBorder="1" applyAlignment="1">
      <alignment horizontal="right"/>
      <protection locked="0"/>
    </xf>
    <xf numFmtId="165" fontId="7" fillId="0" borderId="2" xfId="1" applyNumberFormat="1" applyFont="1" applyBorder="1" applyAlignment="1">
      <alignment horizontal="right"/>
      <protection locked="0"/>
    </xf>
    <xf numFmtId="0" fontId="8" fillId="0" borderId="2" xfId="1" applyFont="1" applyBorder="1" applyAlignment="1">
      <alignment horizontal="left" wrapText="1"/>
      <protection locked="0"/>
    </xf>
    <xf numFmtId="4" fontId="8" fillId="0" borderId="2" xfId="1" applyNumberFormat="1" applyFont="1" applyBorder="1" applyAlignment="1">
      <alignment horizontal="right"/>
      <protection locked="0"/>
    </xf>
    <xf numFmtId="165" fontId="8" fillId="0" borderId="2" xfId="1" applyNumberFormat="1" applyFont="1" applyBorder="1" applyAlignment="1">
      <alignment horizontal="right"/>
      <protection locked="0"/>
    </xf>
    <xf numFmtId="165" fontId="9" fillId="0" borderId="2" xfId="1" applyNumberFormat="1" applyFont="1" applyBorder="1" applyAlignment="1">
      <alignment horizontal="right"/>
      <protection locked="0"/>
    </xf>
    <xf numFmtId="0" fontId="10" fillId="0" borderId="2" xfId="0" applyFont="1" applyBorder="1" applyAlignment="1">
      <alignment vertical="center" wrapText="1"/>
    </xf>
    <xf numFmtId="164" fontId="12" fillId="0" borderId="2" xfId="1" applyNumberFormat="1" applyFont="1" applyBorder="1" applyAlignment="1">
      <alignment horizontal="center"/>
      <protection locked="0"/>
    </xf>
    <xf numFmtId="0" fontId="12" fillId="0" borderId="2" xfId="1" applyFont="1" applyBorder="1" applyAlignment="1">
      <alignment horizontal="center" wrapText="1"/>
      <protection locked="0"/>
    </xf>
    <xf numFmtId="0" fontId="12" fillId="0" borderId="2" xfId="1" applyFont="1" applyBorder="1" applyAlignment="1">
      <alignment horizontal="left" wrapText="1"/>
      <protection locked="0"/>
    </xf>
    <xf numFmtId="0" fontId="13" fillId="0" borderId="4" xfId="1" applyFont="1" applyBorder="1" applyAlignment="1">
      <alignment horizontal="left" wrapText="1"/>
      <protection locked="0"/>
    </xf>
    <xf numFmtId="0" fontId="14" fillId="0" borderId="4" xfId="1" applyFont="1" applyBorder="1" applyAlignment="1">
      <alignment horizontal="left" wrapText="1"/>
      <protection locked="0"/>
    </xf>
    <xf numFmtId="4" fontId="14" fillId="0" borderId="4" xfId="1" applyNumberFormat="1" applyFont="1" applyBorder="1" applyAlignment="1">
      <alignment horizontal="right"/>
      <protection locked="0"/>
    </xf>
    <xf numFmtId="165" fontId="14" fillId="0" borderId="4" xfId="1" applyNumberFormat="1" applyFont="1" applyBorder="1" applyAlignment="1">
      <alignment horizontal="right"/>
      <protection locked="0"/>
    </xf>
    <xf numFmtId="165" fontId="8" fillId="0" borderId="4" xfId="1" applyNumberFormat="1" applyFont="1" applyBorder="1" applyAlignment="1">
      <alignment horizontal="right"/>
      <protection locked="0"/>
    </xf>
    <xf numFmtId="0" fontId="1" fillId="0" borderId="0" xfId="0" applyFont="1"/>
    <xf numFmtId="0" fontId="14" fillId="0" borderId="2" xfId="1" applyFont="1" applyBorder="1" applyAlignment="1">
      <alignment horizontal="left" wrapText="1"/>
      <protection locked="0"/>
    </xf>
    <xf numFmtId="4" fontId="14" fillId="0" borderId="2" xfId="1" applyNumberFormat="1" applyFont="1" applyBorder="1" applyAlignment="1">
      <alignment horizontal="right"/>
      <protection locked="0"/>
    </xf>
    <xf numFmtId="165" fontId="14" fillId="0" borderId="2" xfId="1" applyNumberFormat="1" applyFont="1" applyBorder="1" applyAlignment="1">
      <alignment horizontal="right"/>
      <protection locked="0"/>
    </xf>
    <xf numFmtId="164" fontId="15" fillId="0" borderId="2" xfId="1" applyNumberFormat="1" applyFont="1" applyBorder="1" applyAlignment="1">
      <alignment horizontal="center"/>
      <protection locked="0"/>
    </xf>
    <xf numFmtId="0" fontId="15" fillId="0" borderId="2" xfId="1" applyFont="1" applyBorder="1" applyAlignment="1">
      <alignment horizontal="center" wrapText="1"/>
      <protection locked="0"/>
    </xf>
    <xf numFmtId="0" fontId="16" fillId="0" borderId="2" xfId="1" applyFont="1" applyBorder="1" applyAlignment="1">
      <alignment wrapText="1"/>
      <protection locked="0"/>
    </xf>
    <xf numFmtId="0" fontId="8" fillId="0" borderId="2" xfId="1" applyFont="1" applyBorder="1">
      <alignment vertical="top" wrapText="1"/>
      <protection locked="0"/>
    </xf>
    <xf numFmtId="0" fontId="13" fillId="0" borderId="2" xfId="2" applyFont="1" applyBorder="1"/>
    <xf numFmtId="164" fontId="18" fillId="0" borderId="2" xfId="1" applyNumberFormat="1" applyFont="1" applyBorder="1" applyAlignment="1">
      <alignment horizontal="center"/>
      <protection locked="0"/>
    </xf>
    <xf numFmtId="0" fontId="18" fillId="0" borderId="2" xfId="1" applyFont="1" applyBorder="1" applyAlignment="1">
      <alignment horizontal="center" wrapText="1"/>
      <protection locked="0"/>
    </xf>
    <xf numFmtId="0" fontId="19" fillId="0" borderId="2" xfId="1" applyFont="1" applyBorder="1" applyAlignment="1">
      <alignment horizontal="left" wrapText="1"/>
      <protection locked="0"/>
    </xf>
    <xf numFmtId="0" fontId="20" fillId="0" borderId="2" xfId="1" applyFont="1" applyBorder="1" applyAlignment="1">
      <alignment horizontal="left" wrapText="1"/>
      <protection locked="0"/>
    </xf>
    <xf numFmtId="4" fontId="20" fillId="0" borderId="2" xfId="1" applyNumberFormat="1" applyFont="1" applyBorder="1" applyAlignment="1">
      <alignment horizontal="right"/>
      <protection locked="0"/>
    </xf>
    <xf numFmtId="165" fontId="20" fillId="0" borderId="2" xfId="1" applyNumberFormat="1" applyFont="1" applyBorder="1" applyAlignment="1">
      <alignment horizontal="right"/>
      <protection locked="0"/>
    </xf>
    <xf numFmtId="0" fontId="21" fillId="0" borderId="2" xfId="2" applyFont="1" applyBorder="1"/>
    <xf numFmtId="0" fontId="22" fillId="0" borderId="2" xfId="2" applyFont="1" applyBorder="1"/>
    <xf numFmtId="0" fontId="14" fillId="0" borderId="4" xfId="2" applyFont="1" applyBorder="1"/>
    <xf numFmtId="4" fontId="14" fillId="0" borderId="4" xfId="2" applyNumberFormat="1" applyFont="1" applyBorder="1"/>
    <xf numFmtId="0" fontId="23" fillId="0" borderId="0" xfId="0" applyFont="1"/>
    <xf numFmtId="0" fontId="21" fillId="0" borderId="0" xfId="2" applyFont="1"/>
    <xf numFmtId="0" fontId="22" fillId="0" borderId="0" xfId="2" applyFont="1"/>
    <xf numFmtId="0" fontId="24" fillId="0" borderId="0" xfId="1" applyFont="1" applyBorder="1" applyAlignment="1">
      <alignment horizontal="left" wrapText="1"/>
      <protection locked="0"/>
    </xf>
    <xf numFmtId="0" fontId="25" fillId="0" borderId="0" xfId="2" applyFont="1" applyBorder="1"/>
    <xf numFmtId="4" fontId="25" fillId="0" borderId="0" xfId="2" applyNumberFormat="1" applyFont="1" applyBorder="1"/>
    <xf numFmtId="165" fontId="25" fillId="0" borderId="0" xfId="1" applyNumberFormat="1" applyFont="1" applyBorder="1" applyAlignment="1">
      <alignment horizontal="right"/>
      <protection locked="0"/>
    </xf>
    <xf numFmtId="0" fontId="14" fillId="0" borderId="2" xfId="2" applyFont="1" applyBorder="1"/>
    <xf numFmtId="4" fontId="14" fillId="0" borderId="2" xfId="2" applyNumberFormat="1" applyFont="1" applyBorder="1"/>
    <xf numFmtId="0" fontId="26" fillId="0" borderId="2" xfId="2" applyFont="1" applyBorder="1"/>
    <xf numFmtId="0" fontId="27" fillId="0" borderId="2" xfId="2" applyFont="1" applyBorder="1"/>
    <xf numFmtId="0" fontId="20" fillId="0" borderId="2" xfId="2" applyFont="1" applyBorder="1"/>
    <xf numFmtId="4" fontId="20" fillId="0" borderId="2" xfId="2" applyNumberFormat="1" applyFont="1" applyBorder="1"/>
    <xf numFmtId="0" fontId="20" fillId="0" borderId="3" xfId="2" applyFont="1" applyBorder="1"/>
    <xf numFmtId="4" fontId="20" fillId="0" borderId="3" xfId="2" applyNumberFormat="1" applyFont="1" applyBorder="1"/>
    <xf numFmtId="165" fontId="20" fillId="0" borderId="3" xfId="1" applyNumberFormat="1" applyFont="1" applyBorder="1" applyAlignment="1">
      <alignment horizontal="right"/>
      <protection locked="0"/>
    </xf>
    <xf numFmtId="0" fontId="10" fillId="0" borderId="5" xfId="0" applyFont="1" applyBorder="1" applyAlignment="1">
      <alignment vertical="center" wrapText="1"/>
    </xf>
    <xf numFmtId="0" fontId="20" fillId="0" borderId="5" xfId="2" applyFont="1" applyBorder="1"/>
    <xf numFmtId="4" fontId="20" fillId="0" borderId="5" xfId="2" applyNumberFormat="1" applyFont="1" applyBorder="1"/>
    <xf numFmtId="165" fontId="20" fillId="0" borderId="5" xfId="1" applyNumberFormat="1" applyFont="1" applyBorder="1" applyAlignment="1">
      <alignment horizontal="right"/>
      <protection locked="0"/>
    </xf>
    <xf numFmtId="0" fontId="28" fillId="0" borderId="2" xfId="2" applyFont="1" applyBorder="1"/>
    <xf numFmtId="0" fontId="13" fillId="0" borderId="4" xfId="2" applyFont="1" applyBorder="1"/>
    <xf numFmtId="0" fontId="20" fillId="0" borderId="4" xfId="2" applyFont="1" applyBorder="1"/>
    <xf numFmtId="4" fontId="20" fillId="0" borderId="4" xfId="2" applyNumberFormat="1" applyFont="1" applyBorder="1"/>
    <xf numFmtId="165" fontId="13" fillId="0" borderId="4" xfId="1" applyNumberFormat="1" applyFont="1" applyBorder="1" applyAlignment="1">
      <alignment horizontal="right"/>
      <protection locked="0"/>
    </xf>
    <xf numFmtId="0" fontId="0" fillId="0" borderId="0" xfId="0" applyFont="1"/>
    <xf numFmtId="0" fontId="17" fillId="0" borderId="0" xfId="2"/>
    <xf numFmtId="0" fontId="28" fillId="0" borderId="0" xfId="2" applyFont="1"/>
    <xf numFmtId="0" fontId="20" fillId="0" borderId="0" xfId="2" applyFont="1"/>
    <xf numFmtId="0" fontId="17" fillId="0" borderId="0" xfId="2" applyFont="1"/>
    <xf numFmtId="0" fontId="13" fillId="0" borderId="6" xfId="1" applyFont="1" applyBorder="1" applyAlignment="1">
      <alignment horizontal="left" wrapText="1"/>
      <protection locked="0"/>
    </xf>
    <xf numFmtId="0" fontId="14" fillId="0" borderId="7" xfId="1" applyFont="1" applyBorder="1" applyAlignment="1">
      <alignment horizontal="left" wrapText="1"/>
      <protection locked="0"/>
    </xf>
    <xf numFmtId="4" fontId="14" fillId="0" borderId="7" xfId="1" applyNumberFormat="1" applyFont="1" applyBorder="1" applyAlignment="1">
      <alignment horizontal="right"/>
      <protection locked="0"/>
    </xf>
    <xf numFmtId="165" fontId="8" fillId="0" borderId="8" xfId="1" applyNumberFormat="1" applyFont="1" applyBorder="1" applyAlignment="1">
      <alignment horizontal="right"/>
      <protection locked="0"/>
    </xf>
    <xf numFmtId="0" fontId="14" fillId="0" borderId="9" xfId="1" applyFont="1" applyBorder="1" applyAlignment="1">
      <alignment horizontal="left" wrapText="1"/>
      <protection locked="0"/>
    </xf>
    <xf numFmtId="165" fontId="13" fillId="0" borderId="10" xfId="1" applyNumberFormat="1" applyFont="1" applyBorder="1" applyAlignment="1">
      <alignment horizontal="right"/>
      <protection locked="0"/>
    </xf>
    <xf numFmtId="0" fontId="14" fillId="0" borderId="11" xfId="1" applyFont="1" applyBorder="1" applyAlignment="1">
      <alignment horizontal="left" wrapText="1"/>
      <protection locked="0"/>
    </xf>
    <xf numFmtId="0" fontId="14" fillId="0" borderId="5" xfId="2" applyFont="1" applyBorder="1"/>
    <xf numFmtId="4" fontId="14" fillId="0" borderId="5" xfId="2" applyNumberFormat="1" applyFont="1" applyBorder="1"/>
    <xf numFmtId="165" fontId="13" fillId="0" borderId="12" xfId="1" applyNumberFormat="1" applyFont="1" applyBorder="1" applyAlignment="1">
      <alignment horizontal="right"/>
      <protection locked="0"/>
    </xf>
    <xf numFmtId="0" fontId="13" fillId="0" borderId="0" xfId="2" applyFont="1"/>
    <xf numFmtId="165" fontId="13" fillId="0" borderId="0" xfId="2" applyNumberFormat="1" applyFont="1"/>
    <xf numFmtId="164" fontId="30" fillId="0" borderId="2" xfId="1" applyNumberFormat="1" applyFont="1" applyBorder="1" applyAlignment="1">
      <alignment horizontal="center"/>
      <protection locked="0"/>
    </xf>
    <xf numFmtId="0" fontId="30" fillId="0" borderId="2" xfId="1" applyFont="1" applyBorder="1" applyAlignment="1">
      <alignment horizontal="center" wrapText="1"/>
      <protection locked="0"/>
    </xf>
    <xf numFmtId="0" fontId="11" fillId="0" borderId="2" xfId="1" applyFont="1" applyBorder="1" applyAlignment="1">
      <alignment horizontal="left" wrapText="1"/>
      <protection locked="0"/>
    </xf>
    <xf numFmtId="164" fontId="12" fillId="0" borderId="13" xfId="1" applyNumberFormat="1" applyFont="1" applyBorder="1" applyAlignment="1">
      <alignment horizontal="center"/>
      <protection locked="0"/>
    </xf>
    <xf numFmtId="0" fontId="12" fillId="0" borderId="14" xfId="1" applyFont="1" applyBorder="1" applyAlignment="1">
      <alignment horizontal="center" wrapText="1"/>
      <protection locked="0"/>
    </xf>
    <xf numFmtId="0" fontId="12" fillId="0" borderId="14" xfId="1" applyFont="1" applyBorder="1" applyAlignment="1">
      <alignment horizontal="left" wrapText="1"/>
      <protection locked="0"/>
    </xf>
    <xf numFmtId="0" fontId="7" fillId="0" borderId="14" xfId="1" applyFont="1" applyBorder="1" applyAlignment="1">
      <alignment horizontal="left" wrapText="1"/>
      <protection locked="0"/>
    </xf>
    <xf numFmtId="166" fontId="12" fillId="0" borderId="14" xfId="1" applyNumberFormat="1" applyFont="1" applyBorder="1" applyAlignment="1">
      <alignment horizontal="right"/>
      <protection locked="0"/>
    </xf>
    <xf numFmtId="165" fontId="12" fillId="0" borderId="14" xfId="1" applyNumberFormat="1" applyFont="1" applyBorder="1" applyAlignment="1">
      <alignment horizontal="right"/>
      <protection locked="0"/>
    </xf>
    <xf numFmtId="0" fontId="0" fillId="0" borderId="15" xfId="0" applyBorder="1"/>
    <xf numFmtId="164" fontId="12" fillId="0" borderId="16" xfId="1" applyNumberFormat="1" applyFont="1" applyBorder="1" applyAlignment="1">
      <alignment horizontal="center"/>
      <protection locked="0"/>
    </xf>
    <xf numFmtId="0" fontId="12" fillId="0" borderId="0" xfId="1" applyFont="1" applyBorder="1" applyAlignment="1">
      <alignment horizontal="center" wrapText="1"/>
      <protection locked="0"/>
    </xf>
    <xf numFmtId="0" fontId="12" fillId="0" borderId="0" xfId="1" applyFont="1" applyBorder="1" applyAlignment="1">
      <alignment horizontal="left" wrapText="1"/>
      <protection locked="0"/>
    </xf>
    <xf numFmtId="0" fontId="7" fillId="0" borderId="0" xfId="1" applyFont="1" applyBorder="1" applyAlignment="1">
      <alignment horizontal="left" wrapText="1"/>
      <protection locked="0"/>
    </xf>
    <xf numFmtId="166" fontId="12" fillId="0" borderId="0" xfId="1" applyNumberFormat="1" applyFont="1" applyBorder="1" applyAlignment="1">
      <alignment horizontal="right"/>
      <protection locked="0"/>
    </xf>
    <xf numFmtId="165" fontId="12" fillId="0" borderId="0" xfId="1" applyNumberFormat="1" applyFont="1" applyBorder="1" applyAlignment="1">
      <alignment horizontal="right"/>
      <protection locked="0"/>
    </xf>
    <xf numFmtId="0" fontId="0" fillId="0" borderId="17" xfId="0" applyBorder="1"/>
    <xf numFmtId="164" fontId="11" fillId="0" borderId="9" xfId="1" applyNumberFormat="1" applyFont="1" applyBorder="1" applyAlignment="1">
      <alignment horizontal="center"/>
      <protection locked="0"/>
    </xf>
    <xf numFmtId="0" fontId="11" fillId="0" borderId="2" xfId="1" applyFont="1" applyBorder="1" applyAlignment="1">
      <alignment horizontal="center" wrapText="1"/>
      <protection locked="0"/>
    </xf>
    <xf numFmtId="0" fontId="9" fillId="0" borderId="2" xfId="2" applyFont="1" applyBorder="1"/>
    <xf numFmtId="0" fontId="9" fillId="0" borderId="2" xfId="1" applyFont="1" applyBorder="1" applyAlignment="1">
      <alignment horizontal="center" wrapText="1"/>
      <protection locked="0"/>
    </xf>
    <xf numFmtId="164" fontId="9" fillId="0" borderId="2" xfId="1" applyNumberFormat="1" applyFont="1" applyBorder="1" applyAlignment="1">
      <alignment horizontal="center"/>
      <protection locked="0"/>
    </xf>
    <xf numFmtId="165" fontId="31" fillId="0" borderId="2" xfId="1" applyNumberFormat="1" applyFont="1" applyBorder="1" applyAlignment="1">
      <alignment horizontal="right"/>
      <protection locked="0"/>
    </xf>
    <xf numFmtId="0" fontId="0" fillId="0" borderId="17" xfId="0" applyFont="1" applyBorder="1"/>
    <xf numFmtId="0" fontId="0" fillId="0" borderId="16" xfId="0" applyBorder="1"/>
    <xf numFmtId="0" fontId="0" fillId="0" borderId="0" xfId="0" applyBorder="1"/>
    <xf numFmtId="0" fontId="29" fillId="0" borderId="0" xfId="0" applyFont="1" applyBorder="1"/>
    <xf numFmtId="0" fontId="29" fillId="0" borderId="2" xfId="0" applyFont="1" applyBorder="1"/>
    <xf numFmtId="0" fontId="29" fillId="0" borderId="2" xfId="0" applyFont="1" applyBorder="1" applyAlignment="1">
      <alignment horizontal="center"/>
    </xf>
    <xf numFmtId="4" fontId="29" fillId="0" borderId="2" xfId="0" applyNumberFormat="1" applyFont="1" applyBorder="1"/>
    <xf numFmtId="4" fontId="32" fillId="0" borderId="2" xfId="0" applyNumberFormat="1" applyFont="1" applyBorder="1"/>
    <xf numFmtId="0" fontId="20" fillId="0" borderId="5" xfId="1" applyFont="1" applyBorder="1" applyAlignment="1">
      <alignment horizontal="left" wrapText="1"/>
      <protection locked="0"/>
    </xf>
    <xf numFmtId="4" fontId="20" fillId="0" borderId="5" xfId="1" applyNumberFormat="1" applyFont="1" applyBorder="1" applyAlignment="1">
      <alignment horizontal="right"/>
      <protection locked="0"/>
    </xf>
    <xf numFmtId="165" fontId="9" fillId="0" borderId="5" xfId="1" applyNumberFormat="1" applyFont="1" applyBorder="1" applyAlignment="1">
      <alignment horizontal="right"/>
      <protection locked="0"/>
    </xf>
    <xf numFmtId="0" fontId="32" fillId="0" borderId="18" xfId="0" applyFont="1" applyBorder="1"/>
    <xf numFmtId="0" fontId="32" fillId="0" borderId="19" xfId="0" applyFont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33" fillId="0" borderId="0" xfId="0" applyFont="1"/>
    <xf numFmtId="0" fontId="3" fillId="0" borderId="0" xfId="0" applyFont="1"/>
    <xf numFmtId="0" fontId="6" fillId="4" borderId="16" xfId="1" applyFont="1" applyFill="1" applyBorder="1" applyAlignment="1" applyProtection="1">
      <alignment horizontal="left"/>
    </xf>
    <xf numFmtId="0" fontId="6" fillId="4" borderId="0" xfId="1" applyFont="1" applyFill="1" applyBorder="1" applyAlignment="1" applyProtection="1">
      <alignment horizontal="left"/>
    </xf>
    <xf numFmtId="164" fontId="34" fillId="0" borderId="9" xfId="1" applyNumberFormat="1" applyFont="1" applyBorder="1" applyAlignment="1">
      <alignment horizontal="center"/>
      <protection locked="0"/>
    </xf>
    <xf numFmtId="0" fontId="34" fillId="0" borderId="2" xfId="1" applyFont="1" applyBorder="1" applyAlignment="1">
      <alignment horizontal="center" wrapText="1"/>
      <protection locked="0"/>
    </xf>
    <xf numFmtId="0" fontId="34" fillId="0" borderId="2" xfId="1" applyFont="1" applyBorder="1" applyAlignment="1">
      <alignment horizontal="left" wrapText="1"/>
      <protection locked="0"/>
    </xf>
    <xf numFmtId="166" fontId="34" fillId="0" borderId="2" xfId="1" applyNumberFormat="1" applyFont="1" applyBorder="1" applyAlignment="1">
      <alignment horizontal="right"/>
      <protection locked="0"/>
    </xf>
    <xf numFmtId="165" fontId="34" fillId="0" borderId="2" xfId="1" applyNumberFormat="1" applyFont="1" applyBorder="1" applyAlignment="1">
      <alignment horizontal="right"/>
      <protection locked="0"/>
    </xf>
    <xf numFmtId="165" fontId="34" fillId="0" borderId="2" xfId="1" applyNumberFormat="1" applyFont="1" applyBorder="1" applyAlignment="1">
      <alignment horizontal="center"/>
      <protection locked="0"/>
    </xf>
    <xf numFmtId="168" fontId="34" fillId="0" borderId="2" xfId="1" applyNumberFormat="1" applyFont="1" applyBorder="1" applyAlignment="1">
      <alignment horizontal="center"/>
      <protection locked="0"/>
    </xf>
    <xf numFmtId="164" fontId="5" fillId="0" borderId="16" xfId="1" applyNumberFormat="1" applyFont="1" applyBorder="1" applyAlignment="1">
      <alignment horizontal="center"/>
      <protection locked="0"/>
    </xf>
    <xf numFmtId="0" fontId="35" fillId="0" borderId="0" xfId="1" applyFont="1" applyBorder="1" applyAlignment="1">
      <alignment horizontal="center" wrapText="1"/>
      <protection locked="0"/>
    </xf>
    <xf numFmtId="0" fontId="35" fillId="0" borderId="0" xfId="1" applyFont="1" applyBorder="1" applyAlignment="1">
      <alignment horizontal="left" wrapText="1"/>
      <protection locked="0"/>
    </xf>
    <xf numFmtId="166" fontId="35" fillId="0" borderId="0" xfId="1" applyNumberFormat="1" applyFont="1" applyBorder="1" applyAlignment="1">
      <alignment horizontal="right"/>
      <protection locked="0"/>
    </xf>
    <xf numFmtId="165" fontId="35" fillId="0" borderId="0" xfId="1" applyNumberFormat="1" applyFont="1" applyBorder="1" applyAlignment="1">
      <alignment horizontal="right"/>
      <protection locked="0"/>
    </xf>
    <xf numFmtId="164" fontId="36" fillId="0" borderId="16" xfId="1" applyNumberFormat="1" applyFont="1" applyBorder="1" applyAlignment="1">
      <alignment horizontal="center"/>
      <protection locked="0"/>
    </xf>
    <xf numFmtId="0" fontId="36" fillId="0" borderId="0" xfId="1" applyFont="1" applyBorder="1" applyAlignment="1">
      <alignment horizontal="center" wrapText="1"/>
      <protection locked="0"/>
    </xf>
    <xf numFmtId="0" fontId="37" fillId="0" borderId="0" xfId="1" applyFont="1" applyBorder="1" applyAlignment="1">
      <alignment horizontal="left" wrapText="1"/>
      <protection locked="0"/>
    </xf>
    <xf numFmtId="166" fontId="37" fillId="0" borderId="0" xfId="1" applyNumberFormat="1" applyFont="1" applyBorder="1" applyAlignment="1">
      <alignment horizontal="right"/>
      <protection locked="0"/>
    </xf>
    <xf numFmtId="165" fontId="37" fillId="0" borderId="0" xfId="1" applyNumberFormat="1" applyFont="1" applyBorder="1" applyAlignment="1">
      <alignment horizontal="right"/>
      <protection locked="0"/>
    </xf>
    <xf numFmtId="165" fontId="5" fillId="0" borderId="0" xfId="1" applyNumberFormat="1" applyFont="1" applyBorder="1" applyAlignment="1">
      <alignment horizontal="right"/>
      <protection locked="0"/>
    </xf>
    <xf numFmtId="165" fontId="38" fillId="0" borderId="0" xfId="1" applyNumberFormat="1" applyFont="1" applyBorder="1" applyAlignment="1">
      <alignment horizontal="right"/>
      <protection locked="0"/>
    </xf>
    <xf numFmtId="0" fontId="5" fillId="0" borderId="0" xfId="1" applyFont="1" applyBorder="1" applyAlignment="1">
      <alignment horizontal="center" wrapText="1"/>
      <protection locked="0"/>
    </xf>
    <xf numFmtId="0" fontId="5" fillId="0" borderId="0" xfId="1" applyFont="1" applyBorder="1" applyAlignment="1">
      <alignment horizontal="left" wrapText="1"/>
      <protection locked="0"/>
    </xf>
    <xf numFmtId="166" fontId="5" fillId="0" borderId="0" xfId="1" applyNumberFormat="1" applyFont="1" applyBorder="1" applyAlignment="1">
      <alignment horizontal="right"/>
      <protection locked="0"/>
    </xf>
    <xf numFmtId="165" fontId="36" fillId="0" borderId="0" xfId="1" applyNumberFormat="1" applyFont="1" applyBorder="1" applyAlignment="1">
      <alignment horizontal="right"/>
      <protection locked="0"/>
    </xf>
    <xf numFmtId="0" fontId="39" fillId="0" borderId="16" xfId="0" applyFont="1" applyBorder="1"/>
    <xf numFmtId="0" fontId="39" fillId="0" borderId="0" xfId="0" applyFont="1" applyBorder="1"/>
    <xf numFmtId="0" fontId="40" fillId="0" borderId="21" xfId="0" applyFont="1" applyBorder="1"/>
    <xf numFmtId="0" fontId="39" fillId="0" borderId="21" xfId="0" applyFont="1" applyBorder="1"/>
    <xf numFmtId="167" fontId="40" fillId="0" borderId="21" xfId="0" applyNumberFormat="1" applyFont="1" applyBorder="1"/>
    <xf numFmtId="0" fontId="39" fillId="0" borderId="17" xfId="0" applyFont="1" applyBorder="1"/>
    <xf numFmtId="0" fontId="39" fillId="0" borderId="0" xfId="0" applyFont="1"/>
    <xf numFmtId="0" fontId="20" fillId="0" borderId="5" xfId="1" applyFont="1" applyBorder="1" applyAlignment="1">
      <alignment horizontal="center" wrapText="1"/>
      <protection locked="0"/>
    </xf>
    <xf numFmtId="0" fontId="32" fillId="0" borderId="23" xfId="0" applyFont="1" applyBorder="1"/>
    <xf numFmtId="0" fontId="29" fillId="0" borderId="5" xfId="0" applyFont="1" applyBorder="1" applyAlignment="1">
      <alignment horizontal="center"/>
    </xf>
    <xf numFmtId="165" fontId="41" fillId="0" borderId="0" xfId="1" applyNumberFormat="1" applyFont="1" applyBorder="1" applyAlignment="1">
      <alignment horizontal="center"/>
      <protection locked="0"/>
    </xf>
    <xf numFmtId="165" fontId="19" fillId="0" borderId="0" xfId="1" applyNumberFormat="1" applyFont="1" applyBorder="1" applyAlignment="1">
      <alignment horizontal="center"/>
      <protection locked="0"/>
    </xf>
    <xf numFmtId="0" fontId="12" fillId="0" borderId="4" xfId="1" applyFont="1" applyBorder="1" applyAlignment="1">
      <alignment horizontal="left" wrapText="1"/>
      <protection locked="0"/>
    </xf>
    <xf numFmtId="0" fontId="24" fillId="0" borderId="2" xfId="1" applyFont="1" applyBorder="1" applyAlignment="1">
      <alignment horizontal="left" wrapText="1"/>
      <protection locked="0"/>
    </xf>
    <xf numFmtId="0" fontId="25" fillId="0" borderId="2" xfId="2" applyFont="1" applyBorder="1"/>
    <xf numFmtId="4" fontId="25" fillId="0" borderId="2" xfId="2" applyNumberFormat="1" applyFont="1" applyBorder="1"/>
    <xf numFmtId="165" fontId="25" fillId="0" borderId="2" xfId="1" applyNumberFormat="1" applyFont="1" applyBorder="1" applyAlignment="1">
      <alignment horizontal="right"/>
      <protection locked="0"/>
    </xf>
    <xf numFmtId="167" fontId="32" fillId="0" borderId="24" xfId="0" applyNumberFormat="1" applyFont="1" applyBorder="1"/>
    <xf numFmtId="4" fontId="32" fillId="0" borderId="5" xfId="0" applyNumberFormat="1" applyFont="1" applyBorder="1"/>
    <xf numFmtId="0" fontId="9" fillId="0" borderId="0" xfId="0" applyFont="1" applyAlignment="1">
      <alignment vertical="center" wrapText="1"/>
    </xf>
    <xf numFmtId="0" fontId="9" fillId="0" borderId="2" xfId="1" applyFont="1" applyBorder="1" applyAlignment="1">
      <alignment horizontal="left" wrapText="1"/>
      <protection locked="0"/>
    </xf>
    <xf numFmtId="4" fontId="9" fillId="0" borderId="2" xfId="1" applyNumberFormat="1" applyFont="1" applyBorder="1" applyAlignment="1">
      <alignment horizontal="right"/>
      <protection locked="0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/>
    <xf numFmtId="2" fontId="9" fillId="0" borderId="5" xfId="0" applyNumberFormat="1" applyFont="1" applyBorder="1"/>
    <xf numFmtId="0" fontId="9" fillId="0" borderId="5" xfId="1" applyFont="1" applyBorder="1" applyAlignment="1">
      <alignment horizontal="left" wrapText="1"/>
      <protection locked="0"/>
    </xf>
    <xf numFmtId="4" fontId="9" fillId="0" borderId="5" xfId="1" applyNumberFormat="1" applyFont="1" applyBorder="1" applyAlignment="1">
      <alignment horizontal="right"/>
      <protection locked="0"/>
    </xf>
  </cellXfs>
  <cellStyles count="3">
    <cellStyle name="Normální" xfId="0" builtinId="0"/>
    <cellStyle name="normální 2" xfId="2"/>
    <cellStyle name="TableStyleLigh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KCE\Radonice%20187%20%20Holubov&#225;\Nab&#237;dka%20Holubov&#225;,%20Radonice%2018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hrn"/>
      <sheetName val="materiál"/>
      <sheetName val="montáž"/>
      <sheetName val="mat. vícepráce"/>
    </sheetNames>
    <sheetDataSet>
      <sheetData sheetId="0"/>
      <sheetData sheetId="1"/>
      <sheetData sheetId="2">
        <row r="15">
          <cell r="K15">
            <v>1000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8"/>
  <sheetViews>
    <sheetView tabSelected="1" workbookViewId="0">
      <selection activeCell="P25" sqref="P25"/>
    </sheetView>
  </sheetViews>
  <sheetFormatPr defaultRowHeight="14.4" x14ac:dyDescent="0.3"/>
  <cols>
    <col min="1" max="1" width="2.44140625" customWidth="1"/>
    <col min="2" max="2" width="3.44140625" customWidth="1"/>
    <col min="3" max="3" width="9.44140625" customWidth="1"/>
    <col min="4" max="4" width="33.5546875" customWidth="1"/>
    <col min="8" max="8" width="16.5546875" customWidth="1"/>
    <col min="9" max="9" width="15.88671875" customWidth="1"/>
    <col min="10" max="10" width="14.88671875" customWidth="1"/>
    <col min="11" max="11" width="16.88671875" customWidth="1"/>
    <col min="12" max="12" width="20.6640625" bestFit="1" customWidth="1"/>
    <col min="13" max="13" width="1.44140625" customWidth="1"/>
  </cols>
  <sheetData>
    <row r="3" spans="1:13" ht="15.6" x14ac:dyDescent="0.3">
      <c r="D3" s="128" t="s">
        <v>71</v>
      </c>
    </row>
    <row r="4" spans="1:13" x14ac:dyDescent="0.3">
      <c r="D4" s="129" t="s">
        <v>72</v>
      </c>
    </row>
    <row r="5" spans="1:13" x14ac:dyDescent="0.3">
      <c r="D5" s="129" t="s">
        <v>73</v>
      </c>
    </row>
    <row r="6" spans="1:13" ht="15" thickBot="1" x14ac:dyDescent="0.35"/>
    <row r="7" spans="1:13" ht="15" thickBot="1" x14ac:dyDescent="0.35">
      <c r="A7" s="1" t="s">
        <v>10</v>
      </c>
      <c r="B7" s="1" t="s">
        <v>11</v>
      </c>
      <c r="C7" s="1" t="s">
        <v>12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17</v>
      </c>
      <c r="I7" s="1" t="s">
        <v>18</v>
      </c>
      <c r="J7" s="1" t="s">
        <v>19</v>
      </c>
      <c r="K7" s="1" t="s">
        <v>43</v>
      </c>
      <c r="L7" s="1" t="s">
        <v>58</v>
      </c>
      <c r="M7" s="98"/>
    </row>
    <row r="8" spans="1:13" x14ac:dyDescent="0.3">
      <c r="A8" s="130"/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05"/>
    </row>
    <row r="9" spans="1:13" ht="15.6" x14ac:dyDescent="0.3">
      <c r="A9" s="132"/>
      <c r="B9" s="133"/>
      <c r="C9" s="134" t="s">
        <v>20</v>
      </c>
      <c r="D9" s="134" t="s">
        <v>21</v>
      </c>
      <c r="E9" s="134"/>
      <c r="F9" s="135"/>
      <c r="G9" s="136"/>
      <c r="H9" s="137" t="s">
        <v>48</v>
      </c>
      <c r="I9" s="137" t="s">
        <v>49</v>
      </c>
      <c r="J9" s="137" t="s">
        <v>55</v>
      </c>
      <c r="K9" s="137" t="s">
        <v>50</v>
      </c>
      <c r="L9" s="137" t="s">
        <v>51</v>
      </c>
      <c r="M9" s="105"/>
    </row>
    <row r="10" spans="1:13" ht="15.6" x14ac:dyDescent="0.3">
      <c r="A10" s="132"/>
      <c r="B10" s="133"/>
      <c r="C10" s="134" t="s">
        <v>22</v>
      </c>
      <c r="D10" s="134" t="s">
        <v>23</v>
      </c>
      <c r="E10" s="133" t="s">
        <v>25</v>
      </c>
      <c r="F10" s="138">
        <v>1</v>
      </c>
      <c r="G10" s="136"/>
      <c r="H10" s="136">
        <f>materiál!H31</f>
        <v>13696.2</v>
      </c>
      <c r="I10" s="136">
        <f>montáž!K10</f>
        <v>5478.4800000000005</v>
      </c>
      <c r="J10" s="136">
        <f>'zemní práce'!H30</f>
        <v>2500.84</v>
      </c>
      <c r="K10" s="136">
        <f>[1]montáž!K15</f>
        <v>1000</v>
      </c>
      <c r="L10" s="136">
        <f>H10+I10+J10+K10</f>
        <v>22675.52</v>
      </c>
      <c r="M10" s="105"/>
    </row>
    <row r="11" spans="1:13" ht="16.2" customHeight="1" x14ac:dyDescent="0.4">
      <c r="A11" s="139"/>
      <c r="B11" s="140"/>
      <c r="C11" s="141"/>
      <c r="D11" s="141"/>
      <c r="E11" s="141"/>
      <c r="F11" s="142"/>
      <c r="G11" s="143"/>
      <c r="H11" s="143"/>
      <c r="I11" s="143"/>
      <c r="J11" s="143"/>
      <c r="K11" s="165"/>
      <c r="L11" s="143"/>
      <c r="M11" s="105"/>
    </row>
    <row r="12" spans="1:13" x14ac:dyDescent="0.3">
      <c r="A12" s="144"/>
      <c r="B12" s="145"/>
      <c r="C12" s="146"/>
      <c r="D12" s="146"/>
      <c r="E12" s="146"/>
      <c r="F12" s="147"/>
      <c r="G12" s="148"/>
      <c r="H12" s="148"/>
      <c r="I12" s="148"/>
      <c r="J12" s="148"/>
      <c r="K12" s="166"/>
      <c r="L12" s="150"/>
      <c r="M12" s="105"/>
    </row>
    <row r="13" spans="1:13" x14ac:dyDescent="0.3">
      <c r="A13" s="139"/>
      <c r="B13" s="151"/>
      <c r="C13" s="152"/>
      <c r="D13" s="152"/>
      <c r="E13" s="152"/>
      <c r="F13" s="153"/>
      <c r="G13" s="149"/>
      <c r="H13" s="154"/>
      <c r="I13" s="149"/>
      <c r="J13" s="149"/>
      <c r="K13" s="166"/>
      <c r="L13" s="149"/>
      <c r="M13" s="105"/>
    </row>
    <row r="14" spans="1:13" x14ac:dyDescent="0.3">
      <c r="A14" s="113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05"/>
    </row>
    <row r="15" spans="1:13" s="161" customFormat="1" ht="26.4" thickBot="1" x14ac:dyDescent="0.55000000000000004">
      <c r="A15" s="155"/>
      <c r="B15" s="156"/>
      <c r="C15" s="156"/>
      <c r="D15" s="157" t="s">
        <v>52</v>
      </c>
      <c r="E15" s="158"/>
      <c r="F15" s="158"/>
      <c r="G15" s="158"/>
      <c r="H15" s="158"/>
      <c r="I15" s="158"/>
      <c r="J15" s="158"/>
      <c r="K15" s="158"/>
      <c r="L15" s="159">
        <f>L10</f>
        <v>22675.52</v>
      </c>
      <c r="M15" s="160"/>
    </row>
    <row r="16" spans="1:13" x14ac:dyDescent="0.3">
      <c r="A16" s="113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05"/>
    </row>
    <row r="17" spans="1:13" x14ac:dyDescent="0.3">
      <c r="A17" s="113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05"/>
    </row>
    <row r="18" spans="1:13" ht="15" thickBot="1" x14ac:dyDescent="0.35">
      <c r="A18" s="125"/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7"/>
    </row>
  </sheetData>
  <pageMargins left="0.70866141732283472" right="0.70866141732283472" top="0.78740157480314965" bottom="0.78740157480314965" header="0.31496062992125984" footer="0.31496062992125984"/>
  <pageSetup paperSize="9" scale="8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workbookViewId="0">
      <selection activeCell="M20" sqref="M20"/>
    </sheetView>
  </sheetViews>
  <sheetFormatPr defaultRowHeight="14.4" x14ac:dyDescent="0.3"/>
  <cols>
    <col min="1" max="1" width="3.44140625" customWidth="1"/>
    <col min="2" max="2" width="3.5546875" customWidth="1"/>
    <col min="4" max="4" width="67.44140625" customWidth="1"/>
    <col min="5" max="5" width="5.88671875" customWidth="1"/>
    <col min="7" max="7" width="13" customWidth="1"/>
    <col min="8" max="8" width="17" customWidth="1"/>
    <col min="9" max="9" width="6.6640625" customWidth="1"/>
  </cols>
  <sheetData>
    <row r="1" spans="1:9" ht="21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9</v>
      </c>
    </row>
    <row r="2" spans="1:9" ht="15" thickBot="1" x14ac:dyDescent="0.35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2" t="s">
        <v>15</v>
      </c>
      <c r="G2" s="2" t="s">
        <v>16</v>
      </c>
      <c r="H2" s="1" t="s">
        <v>19</v>
      </c>
    </row>
    <row r="3" spans="1:9" x14ac:dyDescent="0.3">
      <c r="A3" s="3"/>
      <c r="B3" s="3"/>
      <c r="C3" s="3"/>
      <c r="D3" s="3"/>
      <c r="E3" s="3"/>
      <c r="F3" s="4"/>
      <c r="G3" s="4"/>
      <c r="H3" s="3"/>
    </row>
    <row r="4" spans="1:9" x14ac:dyDescent="0.3">
      <c r="A4" s="5"/>
      <c r="B4" s="6"/>
      <c r="C4" s="7" t="s">
        <v>20</v>
      </c>
      <c r="D4" s="7" t="s">
        <v>21</v>
      </c>
      <c r="E4" s="7"/>
      <c r="F4" s="8"/>
      <c r="G4" s="8"/>
      <c r="H4" s="9"/>
    </row>
    <row r="5" spans="1:9" x14ac:dyDescent="0.3">
      <c r="A5" s="10"/>
      <c r="B5" s="11"/>
      <c r="C5" s="12" t="s">
        <v>22</v>
      </c>
      <c r="D5" s="12" t="s">
        <v>23</v>
      </c>
      <c r="E5" s="12"/>
      <c r="F5" s="13"/>
      <c r="G5" s="13"/>
      <c r="H5" s="14"/>
    </row>
    <row r="6" spans="1:9" x14ac:dyDescent="0.3">
      <c r="A6" s="10"/>
      <c r="B6" s="11"/>
      <c r="C6" s="12"/>
      <c r="D6" s="15" t="s">
        <v>24</v>
      </c>
      <c r="E6" s="15"/>
      <c r="F6" s="16"/>
      <c r="G6" s="16"/>
      <c r="H6" s="17"/>
    </row>
    <row r="7" spans="1:9" x14ac:dyDescent="0.3">
      <c r="A7" s="10"/>
      <c r="B7" s="11"/>
      <c r="C7" s="12"/>
      <c r="D7" s="174" t="s">
        <v>60</v>
      </c>
      <c r="E7" s="175" t="s">
        <v>25</v>
      </c>
      <c r="F7" s="176">
        <v>1</v>
      </c>
      <c r="G7" s="176">
        <v>10996</v>
      </c>
      <c r="H7" s="18">
        <f t="shared" ref="H7:H12" si="0">F7*G7</f>
        <v>10996</v>
      </c>
    </row>
    <row r="8" spans="1:9" x14ac:dyDescent="0.3">
      <c r="A8" s="10"/>
      <c r="B8" s="11"/>
      <c r="C8" s="12"/>
      <c r="D8" s="174" t="s">
        <v>61</v>
      </c>
      <c r="E8" s="175" t="s">
        <v>25</v>
      </c>
      <c r="F8" s="176">
        <v>1</v>
      </c>
      <c r="G8" s="176">
        <v>505</v>
      </c>
      <c r="H8" s="18">
        <f t="shared" si="0"/>
        <v>505</v>
      </c>
    </row>
    <row r="9" spans="1:9" x14ac:dyDescent="0.3">
      <c r="A9" s="10"/>
      <c r="B9" s="11"/>
      <c r="C9" s="12"/>
      <c r="D9" s="174" t="s">
        <v>62</v>
      </c>
      <c r="E9" s="175" t="s">
        <v>25</v>
      </c>
      <c r="F9" s="176">
        <v>1</v>
      </c>
      <c r="G9" s="176">
        <v>556</v>
      </c>
      <c r="H9" s="18">
        <f t="shared" si="0"/>
        <v>556</v>
      </c>
    </row>
    <row r="10" spans="1:9" x14ac:dyDescent="0.3">
      <c r="A10" s="10"/>
      <c r="B10" s="11"/>
      <c r="C10" s="12"/>
      <c r="D10" s="174" t="s">
        <v>63</v>
      </c>
      <c r="E10" s="175" t="s">
        <v>26</v>
      </c>
      <c r="F10" s="176">
        <v>6</v>
      </c>
      <c r="G10" s="176">
        <v>34.5</v>
      </c>
      <c r="H10" s="18">
        <f t="shared" si="0"/>
        <v>207</v>
      </c>
    </row>
    <row r="11" spans="1:9" s="72" customFormat="1" x14ac:dyDescent="0.3">
      <c r="A11" s="89"/>
      <c r="B11" s="90"/>
      <c r="C11" s="91"/>
      <c r="D11" s="177" t="s">
        <v>53</v>
      </c>
      <c r="E11" s="175" t="s">
        <v>26</v>
      </c>
      <c r="F11" s="176">
        <v>5</v>
      </c>
      <c r="G11" s="176">
        <v>68</v>
      </c>
      <c r="H11" s="18">
        <f t="shared" si="0"/>
        <v>340</v>
      </c>
    </row>
    <row r="12" spans="1:9" s="72" customFormat="1" ht="15.6" customHeight="1" thickBot="1" x14ac:dyDescent="0.35">
      <c r="A12" s="89"/>
      <c r="B12" s="90"/>
      <c r="C12" s="91"/>
      <c r="D12" s="178" t="s">
        <v>59</v>
      </c>
      <c r="E12" s="179" t="s">
        <v>26</v>
      </c>
      <c r="F12" s="180">
        <v>6</v>
      </c>
      <c r="G12" s="180">
        <v>6</v>
      </c>
      <c r="H12" s="122">
        <f t="shared" si="0"/>
        <v>36</v>
      </c>
    </row>
    <row r="13" spans="1:9" x14ac:dyDescent="0.3">
      <c r="A13" s="20"/>
      <c r="B13" s="21"/>
      <c r="C13" s="167"/>
      <c r="D13" s="23" t="s">
        <v>27</v>
      </c>
      <c r="E13" s="24"/>
      <c r="F13" s="25"/>
      <c r="G13" s="25"/>
      <c r="H13" s="27">
        <f>SUM(H7:H12)</f>
        <v>12640</v>
      </c>
      <c r="I13" s="28"/>
    </row>
    <row r="14" spans="1:9" x14ac:dyDescent="0.3">
      <c r="A14" s="20"/>
      <c r="B14" s="21"/>
      <c r="C14" s="22"/>
      <c r="D14" s="29"/>
      <c r="E14" s="29"/>
      <c r="F14" s="30"/>
      <c r="G14" s="30"/>
      <c r="H14" s="17"/>
    </row>
    <row r="15" spans="1:9" x14ac:dyDescent="0.3">
      <c r="A15" s="32"/>
      <c r="B15" s="33"/>
      <c r="C15" s="34"/>
      <c r="D15" s="35" t="s">
        <v>28</v>
      </c>
      <c r="E15" s="36"/>
      <c r="F15" s="16"/>
      <c r="G15" s="17"/>
      <c r="H15" s="17"/>
    </row>
    <row r="16" spans="1:9" x14ac:dyDescent="0.3">
      <c r="A16" s="37"/>
      <c r="B16" s="38"/>
      <c r="C16" s="39"/>
      <c r="D16" s="40" t="s">
        <v>29</v>
      </c>
      <c r="E16" s="40" t="s">
        <v>30</v>
      </c>
      <c r="F16" s="41">
        <v>3</v>
      </c>
      <c r="G16" s="41">
        <f>H13</f>
        <v>12640</v>
      </c>
      <c r="H16" s="18">
        <f>G16*0.03</f>
        <v>379.2</v>
      </c>
    </row>
    <row r="17" spans="1:9" ht="15" thickBot="1" x14ac:dyDescent="0.35">
      <c r="A17" s="37"/>
      <c r="B17" s="38"/>
      <c r="C17" s="39"/>
      <c r="D17" s="120" t="s">
        <v>31</v>
      </c>
      <c r="E17" s="120" t="s">
        <v>32</v>
      </c>
      <c r="F17" s="121">
        <v>1</v>
      </c>
      <c r="G17" s="121">
        <v>300</v>
      </c>
      <c r="H17" s="122">
        <f>F17*G17</f>
        <v>300</v>
      </c>
    </row>
    <row r="18" spans="1:9" x14ac:dyDescent="0.3">
      <c r="A18" s="43"/>
      <c r="B18" s="43"/>
      <c r="C18" s="44"/>
      <c r="D18" s="24" t="s">
        <v>33</v>
      </c>
      <c r="E18" s="45"/>
      <c r="F18" s="46"/>
      <c r="G18" s="46"/>
      <c r="H18" s="26">
        <f>SUM(H16:H17)</f>
        <v>679.2</v>
      </c>
      <c r="I18" s="47"/>
    </row>
    <row r="19" spans="1:9" ht="23.4" x14ac:dyDescent="0.45">
      <c r="A19" s="48"/>
      <c r="B19" s="48"/>
      <c r="C19" s="49"/>
      <c r="D19" s="50"/>
      <c r="E19" s="51"/>
      <c r="F19" s="52"/>
      <c r="G19" s="52"/>
      <c r="H19" s="53"/>
    </row>
    <row r="20" spans="1:9" x14ac:dyDescent="0.3">
      <c r="A20" s="43"/>
      <c r="B20" s="43"/>
      <c r="C20" s="44"/>
      <c r="D20" s="54" t="s">
        <v>34</v>
      </c>
      <c r="E20" s="54"/>
      <c r="F20" s="55"/>
      <c r="G20" s="55"/>
      <c r="H20" s="31"/>
    </row>
    <row r="21" spans="1:9" x14ac:dyDescent="0.3">
      <c r="A21" s="56"/>
      <c r="B21" s="56"/>
      <c r="C21" s="57"/>
      <c r="D21" s="58" t="s">
        <v>70</v>
      </c>
      <c r="E21" s="58" t="s">
        <v>25</v>
      </c>
      <c r="F21" s="59">
        <v>1</v>
      </c>
      <c r="G21" s="59">
        <v>200</v>
      </c>
      <c r="H21" s="42">
        <f>G21*F21</f>
        <v>200</v>
      </c>
    </row>
    <row r="22" spans="1:9" x14ac:dyDescent="0.3">
      <c r="A22" s="56"/>
      <c r="B22" s="56"/>
      <c r="C22" s="57"/>
      <c r="D22" s="58" t="s">
        <v>36</v>
      </c>
      <c r="E22" s="60" t="s">
        <v>37</v>
      </c>
      <c r="F22" s="61">
        <v>5</v>
      </c>
      <c r="G22" s="61">
        <v>25</v>
      </c>
      <c r="H22" s="62">
        <f>G22*F22</f>
        <v>125</v>
      </c>
    </row>
    <row r="23" spans="1:9" x14ac:dyDescent="0.3">
      <c r="A23" s="56"/>
      <c r="B23" s="56"/>
      <c r="C23" s="57"/>
      <c r="D23" s="19" t="s">
        <v>38</v>
      </c>
      <c r="E23" s="58" t="s">
        <v>25</v>
      </c>
      <c r="F23" s="59">
        <v>1</v>
      </c>
      <c r="G23" s="59">
        <v>26</v>
      </c>
      <c r="H23" s="62">
        <f t="shared" ref="H23:H24" si="1">G23*F23</f>
        <v>26</v>
      </c>
    </row>
    <row r="24" spans="1:9" ht="15" thickBot="1" x14ac:dyDescent="0.35">
      <c r="A24" s="56"/>
      <c r="B24" s="56"/>
      <c r="C24" s="57"/>
      <c r="D24" s="63" t="s">
        <v>39</v>
      </c>
      <c r="E24" s="64" t="s">
        <v>25</v>
      </c>
      <c r="F24" s="65">
        <v>1</v>
      </c>
      <c r="G24" s="65">
        <v>26</v>
      </c>
      <c r="H24" s="66">
        <f t="shared" si="1"/>
        <v>26</v>
      </c>
    </row>
    <row r="25" spans="1:9" x14ac:dyDescent="0.3">
      <c r="A25" s="56"/>
      <c r="B25" s="56"/>
      <c r="C25" s="67"/>
      <c r="D25" s="68" t="s">
        <v>40</v>
      </c>
      <c r="E25" s="69"/>
      <c r="F25" s="70"/>
      <c r="G25" s="70"/>
      <c r="H25" s="71">
        <f>SUM(H21:H24)</f>
        <v>377</v>
      </c>
      <c r="I25" s="72"/>
    </row>
    <row r="26" spans="1:9" x14ac:dyDescent="0.3">
      <c r="A26" s="73"/>
      <c r="B26" s="73"/>
      <c r="C26" s="74"/>
      <c r="D26" s="75"/>
      <c r="E26" s="75"/>
      <c r="F26" s="75"/>
      <c r="G26" s="75"/>
      <c r="H26" s="75"/>
    </row>
    <row r="27" spans="1:9" ht="15" thickBot="1" x14ac:dyDescent="0.35">
      <c r="A27" s="73"/>
      <c r="B27" s="73"/>
      <c r="C27" s="74"/>
      <c r="D27" s="75"/>
      <c r="E27" s="75"/>
      <c r="F27" s="75"/>
      <c r="G27" s="75"/>
      <c r="H27" s="75"/>
    </row>
    <row r="28" spans="1:9" s="28" customFormat="1" x14ac:dyDescent="0.3">
      <c r="A28" s="76"/>
      <c r="B28" s="76"/>
      <c r="C28" s="74"/>
      <c r="D28" s="77" t="s">
        <v>27</v>
      </c>
      <c r="E28" s="78"/>
      <c r="F28" s="79"/>
      <c r="G28" s="79"/>
      <c r="H28" s="80">
        <f>H13</f>
        <v>12640</v>
      </c>
    </row>
    <row r="29" spans="1:9" s="28" customFormat="1" x14ac:dyDescent="0.3">
      <c r="A29" s="76"/>
      <c r="B29" s="76"/>
      <c r="C29" s="74"/>
      <c r="D29" s="81" t="s">
        <v>33</v>
      </c>
      <c r="E29" s="54"/>
      <c r="F29" s="55"/>
      <c r="G29" s="55"/>
      <c r="H29" s="82">
        <f>H18</f>
        <v>679.2</v>
      </c>
    </row>
    <row r="30" spans="1:9" s="28" customFormat="1" ht="15" thickBot="1" x14ac:dyDescent="0.35">
      <c r="A30" s="76"/>
      <c r="B30" s="76"/>
      <c r="C30" s="74"/>
      <c r="D30" s="83" t="s">
        <v>40</v>
      </c>
      <c r="E30" s="84"/>
      <c r="F30" s="85"/>
      <c r="G30" s="85"/>
      <c r="H30" s="86">
        <f>H25</f>
        <v>377</v>
      </c>
    </row>
    <row r="31" spans="1:9" s="28" customFormat="1" x14ac:dyDescent="0.3">
      <c r="C31" s="74"/>
      <c r="D31" s="87" t="s">
        <v>41</v>
      </c>
      <c r="E31" s="75"/>
      <c r="F31" s="75"/>
      <c r="G31" s="75"/>
      <c r="H31" s="88">
        <f>SUM(H28:H30)</f>
        <v>13696.2</v>
      </c>
    </row>
    <row r="32" spans="1:9" x14ac:dyDescent="0.3">
      <c r="C32" s="74"/>
      <c r="D32" s="75"/>
      <c r="E32" s="75"/>
      <c r="F32" s="75"/>
      <c r="G32" s="75"/>
      <c r="H32" s="75"/>
    </row>
    <row r="33" spans="3:8" x14ac:dyDescent="0.3">
      <c r="C33" s="74"/>
      <c r="D33" s="75"/>
      <c r="E33" s="75"/>
      <c r="F33" s="75"/>
      <c r="G33" s="75"/>
      <c r="H33" s="75"/>
    </row>
  </sheetData>
  <pageMargins left="0.70866141732283472" right="0.70866141732283472" top="0.78740157480314965" bottom="0.78740157480314965" header="0.31496062992125984" footer="0.31496062992125984"/>
  <pageSetup paperSize="9" scale="93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workbookViewId="0">
      <selection activeCell="O24" sqref="O24"/>
    </sheetView>
  </sheetViews>
  <sheetFormatPr defaultRowHeight="14.4" x14ac:dyDescent="0.3"/>
  <cols>
    <col min="1" max="1" width="3.44140625" customWidth="1"/>
    <col min="2" max="2" width="4.44140625" customWidth="1"/>
    <col min="4" max="4" width="58.44140625" customWidth="1"/>
    <col min="6" max="6" width="16.6640625" customWidth="1"/>
    <col min="7" max="7" width="15.6640625" customWidth="1"/>
    <col min="11" max="11" width="13.44140625" customWidth="1"/>
  </cols>
  <sheetData>
    <row r="1" spans="1:12" ht="31.2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42</v>
      </c>
      <c r="K1" s="1" t="s">
        <v>9</v>
      </c>
    </row>
    <row r="2" spans="1:12" ht="15" thickBot="1" x14ac:dyDescent="0.35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43</v>
      </c>
    </row>
    <row r="3" spans="1:12" ht="15" thickBot="1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x14ac:dyDescent="0.3">
      <c r="A4" s="92"/>
      <c r="B4" s="93"/>
      <c r="C4" s="94" t="s">
        <v>20</v>
      </c>
      <c r="D4" s="95" t="s">
        <v>21</v>
      </c>
      <c r="E4" s="94"/>
      <c r="F4" s="96"/>
      <c r="G4" s="97"/>
      <c r="H4" s="97"/>
      <c r="I4" s="97"/>
      <c r="J4" s="97"/>
      <c r="K4" s="97"/>
      <c r="L4" s="98"/>
    </row>
    <row r="5" spans="1:12" x14ac:dyDescent="0.3">
      <c r="A5" s="99"/>
      <c r="B5" s="100"/>
      <c r="C5" s="101" t="s">
        <v>22</v>
      </c>
      <c r="D5" s="102" t="s">
        <v>44</v>
      </c>
      <c r="E5" s="101"/>
      <c r="F5" s="103"/>
      <c r="G5" s="104"/>
      <c r="H5" s="104"/>
      <c r="I5" s="104"/>
      <c r="J5" s="104"/>
      <c r="K5" s="104"/>
      <c r="L5" s="105"/>
    </row>
    <row r="6" spans="1:12" s="72" customFormat="1" x14ac:dyDescent="0.3">
      <c r="A6" s="106"/>
      <c r="B6" s="107"/>
      <c r="C6" s="91"/>
      <c r="D6" s="108" t="s">
        <v>57</v>
      </c>
      <c r="E6" s="109" t="s">
        <v>25</v>
      </c>
      <c r="F6" s="110">
        <v>1</v>
      </c>
      <c r="G6" s="18">
        <f>materiál!H31</f>
        <v>13696.2</v>
      </c>
      <c r="H6" s="111"/>
      <c r="I6" s="18">
        <v>0.4</v>
      </c>
      <c r="J6" s="18"/>
      <c r="K6" s="17">
        <f>G6*I6</f>
        <v>5478.4800000000005</v>
      </c>
      <c r="L6" s="112"/>
    </row>
    <row r="7" spans="1:12" x14ac:dyDescent="0.3">
      <c r="A7" s="113"/>
      <c r="B7" s="114"/>
      <c r="C7" s="114"/>
      <c r="D7" s="115"/>
      <c r="E7" s="115"/>
      <c r="F7" s="115"/>
      <c r="G7" s="115"/>
      <c r="H7" s="115"/>
      <c r="I7" s="115"/>
      <c r="J7" s="115"/>
      <c r="K7" s="115"/>
      <c r="L7" s="105"/>
    </row>
    <row r="8" spans="1:12" x14ac:dyDescent="0.3">
      <c r="A8" s="113"/>
      <c r="B8" s="114"/>
      <c r="C8" s="114"/>
      <c r="D8" s="116" t="s">
        <v>45</v>
      </c>
      <c r="E8" s="117" t="s">
        <v>25</v>
      </c>
      <c r="F8" s="117">
        <v>0</v>
      </c>
      <c r="G8" s="118">
        <v>600</v>
      </c>
      <c r="H8" s="116"/>
      <c r="I8" s="116"/>
      <c r="J8" s="116"/>
      <c r="K8" s="119">
        <f>G8*F8</f>
        <v>0</v>
      </c>
      <c r="L8" s="105"/>
    </row>
    <row r="9" spans="1:12" ht="15" thickBot="1" x14ac:dyDescent="0.35">
      <c r="A9" s="113"/>
      <c r="B9" s="114"/>
      <c r="C9" s="114"/>
      <c r="D9" s="120" t="s">
        <v>46</v>
      </c>
      <c r="E9" s="162" t="s">
        <v>25</v>
      </c>
      <c r="F9" s="164">
        <v>1</v>
      </c>
      <c r="G9" s="121">
        <v>1200</v>
      </c>
      <c r="H9" s="66"/>
      <c r="I9" s="66"/>
      <c r="J9" s="122"/>
      <c r="K9" s="173">
        <f>G9*F9</f>
        <v>1200</v>
      </c>
      <c r="L9" s="105"/>
    </row>
    <row r="10" spans="1:12" x14ac:dyDescent="0.3">
      <c r="A10" s="113"/>
      <c r="B10" s="114"/>
      <c r="C10" s="114"/>
      <c r="D10" s="123" t="s">
        <v>47</v>
      </c>
      <c r="E10" s="124"/>
      <c r="F10" s="163"/>
      <c r="G10" s="124"/>
      <c r="H10" s="124"/>
      <c r="I10" s="124"/>
      <c r="J10" s="124"/>
      <c r="K10" s="172">
        <f>K6+K8</f>
        <v>5478.4800000000005</v>
      </c>
      <c r="L10" s="105"/>
    </row>
    <row r="11" spans="1:12" x14ac:dyDescent="0.3">
      <c r="A11" s="113"/>
      <c r="B11" s="114"/>
      <c r="C11" s="114"/>
      <c r="D11" s="115"/>
      <c r="E11" s="115"/>
      <c r="F11" s="115"/>
      <c r="G11" s="115"/>
      <c r="H11" s="115"/>
      <c r="I11" s="115"/>
      <c r="J11" s="115"/>
      <c r="K11" s="115"/>
      <c r="L11" s="105"/>
    </row>
    <row r="12" spans="1:12" x14ac:dyDescent="0.3">
      <c r="A12" s="113"/>
      <c r="B12" s="114"/>
      <c r="C12" s="114"/>
      <c r="D12" s="115"/>
      <c r="E12" s="115"/>
      <c r="F12" s="115"/>
      <c r="G12" s="115"/>
      <c r="H12" s="115"/>
      <c r="I12" s="115"/>
      <c r="J12" s="115"/>
      <c r="K12" s="115"/>
      <c r="L12" s="105"/>
    </row>
    <row r="13" spans="1:12" x14ac:dyDescent="0.3">
      <c r="A13" s="113"/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05"/>
    </row>
    <row r="14" spans="1:12" ht="15" thickBot="1" x14ac:dyDescent="0.35">
      <c r="A14" s="125"/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7"/>
    </row>
  </sheetData>
  <pageMargins left="0.70866141732283472" right="0.70866141732283472" top="0.78740157480314965" bottom="0.78740157480314965" header="0.31496062992125984" footer="0.31496062992125984"/>
  <pageSetup paperSize="9" scale="7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workbookViewId="0">
      <selection activeCell="N23" sqref="N23"/>
    </sheetView>
  </sheetViews>
  <sheetFormatPr defaultRowHeight="14.4" x14ac:dyDescent="0.3"/>
  <cols>
    <col min="1" max="1" width="3.44140625" customWidth="1"/>
    <col min="2" max="2" width="3.5546875" customWidth="1"/>
    <col min="4" max="4" width="71.6640625" customWidth="1"/>
    <col min="5" max="5" width="5.88671875" customWidth="1"/>
    <col min="7" max="7" width="13" customWidth="1"/>
    <col min="8" max="8" width="17" customWidth="1"/>
    <col min="9" max="9" width="6.6640625" customWidth="1"/>
  </cols>
  <sheetData>
    <row r="1" spans="1:9" ht="21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9</v>
      </c>
    </row>
    <row r="2" spans="1:9" ht="15" thickBot="1" x14ac:dyDescent="0.35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2" t="s">
        <v>15</v>
      </c>
      <c r="G2" s="2" t="s">
        <v>16</v>
      </c>
      <c r="H2" s="1" t="s">
        <v>19</v>
      </c>
    </row>
    <row r="3" spans="1:9" x14ac:dyDescent="0.3">
      <c r="A3" s="3"/>
      <c r="B3" s="3"/>
      <c r="C3" s="3"/>
      <c r="D3" s="3"/>
      <c r="E3" s="3"/>
      <c r="F3" s="4"/>
      <c r="G3" s="4"/>
      <c r="H3" s="3"/>
    </row>
    <row r="4" spans="1:9" x14ac:dyDescent="0.3">
      <c r="A4" s="5"/>
      <c r="B4" s="6"/>
      <c r="C4" s="7" t="s">
        <v>20</v>
      </c>
      <c r="D4" s="7" t="s">
        <v>21</v>
      </c>
      <c r="E4" s="7"/>
      <c r="F4" s="8"/>
      <c r="G4" s="8"/>
      <c r="H4" s="9"/>
    </row>
    <row r="5" spans="1:9" x14ac:dyDescent="0.3">
      <c r="A5" s="10"/>
      <c r="B5" s="11"/>
      <c r="C5" s="12" t="s">
        <v>54</v>
      </c>
      <c r="D5" s="12" t="s">
        <v>55</v>
      </c>
      <c r="E5" s="12"/>
      <c r="F5" s="13"/>
      <c r="G5" s="13"/>
      <c r="H5" s="14"/>
    </row>
    <row r="6" spans="1:9" x14ac:dyDescent="0.3">
      <c r="A6" s="10"/>
      <c r="B6" s="11"/>
      <c r="C6" s="12"/>
      <c r="D6" s="19" t="s">
        <v>64</v>
      </c>
      <c r="E6" s="175" t="s">
        <v>56</v>
      </c>
      <c r="F6" s="176">
        <v>0.17499999999999999</v>
      </c>
      <c r="G6" s="176">
        <v>960</v>
      </c>
      <c r="H6" s="18">
        <f t="shared" ref="H6:H11" si="0">F6*G6</f>
        <v>168</v>
      </c>
    </row>
    <row r="7" spans="1:9" x14ac:dyDescent="0.3">
      <c r="A7" s="10"/>
      <c r="B7" s="11"/>
      <c r="C7" s="12"/>
      <c r="D7" s="19" t="s">
        <v>65</v>
      </c>
      <c r="E7" s="175" t="s">
        <v>56</v>
      </c>
      <c r="F7" s="176">
        <v>1.1000000000000001</v>
      </c>
      <c r="G7" s="176">
        <v>960</v>
      </c>
      <c r="H7" s="18">
        <f t="shared" si="0"/>
        <v>1056</v>
      </c>
    </row>
    <row r="8" spans="1:9" x14ac:dyDescent="0.3">
      <c r="A8" s="10"/>
      <c r="B8" s="11"/>
      <c r="C8" s="12"/>
      <c r="D8" s="19" t="s">
        <v>66</v>
      </c>
      <c r="E8" s="175" t="s">
        <v>56</v>
      </c>
      <c r="F8" s="176">
        <v>0.5</v>
      </c>
      <c r="G8" s="176">
        <v>84</v>
      </c>
      <c r="H8" s="18">
        <f t="shared" si="0"/>
        <v>42</v>
      </c>
    </row>
    <row r="9" spans="1:9" x14ac:dyDescent="0.3">
      <c r="A9" s="10"/>
      <c r="B9" s="11"/>
      <c r="C9" s="12"/>
      <c r="D9" s="19" t="s">
        <v>67</v>
      </c>
      <c r="E9" s="175" t="s">
        <v>25</v>
      </c>
      <c r="F9" s="176">
        <v>1</v>
      </c>
      <c r="G9" s="176">
        <v>300</v>
      </c>
      <c r="H9" s="18">
        <f t="shared" si="0"/>
        <v>300</v>
      </c>
    </row>
    <row r="10" spans="1:9" x14ac:dyDescent="0.3">
      <c r="A10" s="10"/>
      <c r="B10" s="11"/>
      <c r="C10" s="12"/>
      <c r="D10" s="19" t="s">
        <v>68</v>
      </c>
      <c r="E10" s="175" t="s">
        <v>25</v>
      </c>
      <c r="F10" s="176">
        <v>1</v>
      </c>
      <c r="G10" s="176">
        <v>310</v>
      </c>
      <c r="H10" s="18">
        <f t="shared" si="0"/>
        <v>310</v>
      </c>
    </row>
    <row r="11" spans="1:9" ht="15" thickBot="1" x14ac:dyDescent="0.35">
      <c r="A11" s="10"/>
      <c r="B11" s="11"/>
      <c r="C11" s="12"/>
      <c r="D11" s="63" t="s">
        <v>69</v>
      </c>
      <c r="E11" s="181" t="s">
        <v>56</v>
      </c>
      <c r="F11" s="182">
        <v>1.2</v>
      </c>
      <c r="G11" s="182">
        <v>600</v>
      </c>
      <c r="H11" s="122">
        <f t="shared" si="0"/>
        <v>720</v>
      </c>
    </row>
    <row r="12" spans="1:9" x14ac:dyDescent="0.3">
      <c r="A12" s="20"/>
      <c r="B12" s="21"/>
      <c r="C12" s="22"/>
      <c r="D12" s="23" t="s">
        <v>27</v>
      </c>
      <c r="E12" s="24"/>
      <c r="F12" s="25"/>
      <c r="G12" s="25"/>
      <c r="H12" s="27">
        <f>SUM(H7:H11)</f>
        <v>2428</v>
      </c>
      <c r="I12" s="28"/>
    </row>
    <row r="13" spans="1:9" x14ac:dyDescent="0.3">
      <c r="A13" s="20"/>
      <c r="B13" s="21"/>
      <c r="C13" s="22"/>
      <c r="D13" s="29"/>
      <c r="E13" s="29"/>
      <c r="F13" s="30"/>
      <c r="G13" s="30"/>
      <c r="H13" s="17"/>
    </row>
    <row r="14" spans="1:9" x14ac:dyDescent="0.3">
      <c r="A14" s="32"/>
      <c r="B14" s="33"/>
      <c r="C14" s="34"/>
      <c r="D14" s="35" t="s">
        <v>28</v>
      </c>
      <c r="E14" s="36"/>
      <c r="F14" s="16"/>
      <c r="G14" s="17"/>
      <c r="H14" s="17"/>
    </row>
    <row r="15" spans="1:9" x14ac:dyDescent="0.3">
      <c r="A15" s="37"/>
      <c r="B15" s="38"/>
      <c r="C15" s="39"/>
      <c r="D15" s="40" t="s">
        <v>29</v>
      </c>
      <c r="E15" s="40" t="s">
        <v>30</v>
      </c>
      <c r="F15" s="41">
        <v>3</v>
      </c>
      <c r="G15" s="41">
        <f>H12</f>
        <v>2428</v>
      </c>
      <c r="H15" s="18">
        <f>(G15/100)*F15</f>
        <v>72.84</v>
      </c>
    </row>
    <row r="16" spans="1:9" ht="15" thickBot="1" x14ac:dyDescent="0.35">
      <c r="A16" s="37"/>
      <c r="B16" s="38"/>
      <c r="C16" s="39"/>
      <c r="D16" s="120" t="s">
        <v>31</v>
      </c>
      <c r="E16" s="120" t="s">
        <v>32</v>
      </c>
      <c r="F16" s="121">
        <v>0</v>
      </c>
      <c r="G16" s="121">
        <v>200</v>
      </c>
      <c r="H16" s="122">
        <f>F16*G16</f>
        <v>0</v>
      </c>
    </row>
    <row r="17" spans="1:9" x14ac:dyDescent="0.3">
      <c r="A17" s="43"/>
      <c r="B17" s="43"/>
      <c r="C17" s="44"/>
      <c r="D17" s="24" t="s">
        <v>33</v>
      </c>
      <c r="E17" s="45"/>
      <c r="F17" s="46"/>
      <c r="G17" s="46"/>
      <c r="H17" s="26">
        <f>SUM(H15:H16)</f>
        <v>72.84</v>
      </c>
      <c r="I17" s="47"/>
    </row>
    <row r="18" spans="1:9" ht="14.4" customHeight="1" x14ac:dyDescent="0.45">
      <c r="A18" s="43"/>
      <c r="B18" s="43"/>
      <c r="C18" s="44"/>
      <c r="D18" s="168"/>
      <c r="E18" s="169"/>
      <c r="F18" s="170"/>
      <c r="G18" s="170"/>
      <c r="H18" s="171"/>
    </row>
    <row r="19" spans="1:9" x14ac:dyDescent="0.3">
      <c r="A19" s="43"/>
      <c r="B19" s="43"/>
      <c r="C19" s="44"/>
      <c r="D19" s="54" t="s">
        <v>34</v>
      </c>
      <c r="E19" s="54"/>
      <c r="F19" s="55"/>
      <c r="G19" s="55"/>
      <c r="H19" s="31"/>
    </row>
    <row r="20" spans="1:9" x14ac:dyDescent="0.3">
      <c r="A20" s="56"/>
      <c r="B20" s="56"/>
      <c r="C20" s="57"/>
      <c r="D20" s="58" t="s">
        <v>35</v>
      </c>
      <c r="E20" s="58" t="s">
        <v>25</v>
      </c>
      <c r="F20" s="59">
        <v>0</v>
      </c>
      <c r="G20" s="59">
        <v>500</v>
      </c>
      <c r="H20" s="42">
        <f>G20*F20</f>
        <v>0</v>
      </c>
    </row>
    <row r="21" spans="1:9" x14ac:dyDescent="0.3">
      <c r="A21" s="56"/>
      <c r="B21" s="56"/>
      <c r="C21" s="57"/>
      <c r="D21" s="58" t="s">
        <v>36</v>
      </c>
      <c r="E21" s="60" t="s">
        <v>37</v>
      </c>
      <c r="F21" s="61">
        <v>0</v>
      </c>
      <c r="G21" s="61">
        <v>25</v>
      </c>
      <c r="H21" s="62">
        <f>G21*F21</f>
        <v>0</v>
      </c>
    </row>
    <row r="22" spans="1:9" x14ac:dyDescent="0.3">
      <c r="A22" s="56"/>
      <c r="B22" s="56"/>
      <c r="C22" s="57"/>
      <c r="D22" s="19" t="s">
        <v>38</v>
      </c>
      <c r="E22" s="58" t="s">
        <v>25</v>
      </c>
      <c r="F22" s="59">
        <v>0</v>
      </c>
      <c r="G22" s="59">
        <v>26</v>
      </c>
      <c r="H22" s="62">
        <f t="shared" ref="H22:H23" si="1">G22*F22</f>
        <v>0</v>
      </c>
    </row>
    <row r="23" spans="1:9" ht="15" thickBot="1" x14ac:dyDescent="0.35">
      <c r="A23" s="56"/>
      <c r="B23" s="56"/>
      <c r="C23" s="57"/>
      <c r="D23" s="63" t="s">
        <v>39</v>
      </c>
      <c r="E23" s="64" t="s">
        <v>25</v>
      </c>
      <c r="F23" s="65">
        <v>0</v>
      </c>
      <c r="G23" s="65">
        <v>26</v>
      </c>
      <c r="H23" s="66">
        <f t="shared" si="1"/>
        <v>0</v>
      </c>
    </row>
    <row r="24" spans="1:9" x14ac:dyDescent="0.3">
      <c r="A24" s="56"/>
      <c r="B24" s="56"/>
      <c r="C24" s="67"/>
      <c r="D24" s="68" t="s">
        <v>40</v>
      </c>
      <c r="E24" s="69"/>
      <c r="F24" s="70"/>
      <c r="G24" s="70"/>
      <c r="H24" s="71">
        <f>SUM(H20:H23)</f>
        <v>0</v>
      </c>
      <c r="I24" s="72"/>
    </row>
    <row r="25" spans="1:9" x14ac:dyDescent="0.3">
      <c r="A25" s="73"/>
      <c r="B25" s="73"/>
      <c r="C25" s="74"/>
      <c r="D25" s="75"/>
      <c r="E25" s="75"/>
      <c r="F25" s="75"/>
      <c r="G25" s="75"/>
      <c r="H25" s="75"/>
    </row>
    <row r="26" spans="1:9" ht="15" thickBot="1" x14ac:dyDescent="0.35">
      <c r="A26" s="73"/>
      <c r="B26" s="73"/>
      <c r="C26" s="74"/>
      <c r="D26" s="75"/>
      <c r="E26" s="75"/>
      <c r="F26" s="75"/>
      <c r="G26" s="75"/>
      <c r="H26" s="75"/>
    </row>
    <row r="27" spans="1:9" s="28" customFormat="1" x14ac:dyDescent="0.3">
      <c r="A27" s="76"/>
      <c r="B27" s="76"/>
      <c r="C27" s="74"/>
      <c r="D27" s="77" t="s">
        <v>27</v>
      </c>
      <c r="E27" s="78"/>
      <c r="F27" s="79"/>
      <c r="G27" s="79"/>
      <c r="H27" s="80">
        <f>H12</f>
        <v>2428</v>
      </c>
    </row>
    <row r="28" spans="1:9" s="28" customFormat="1" x14ac:dyDescent="0.3">
      <c r="A28" s="76"/>
      <c r="B28" s="76"/>
      <c r="C28" s="74"/>
      <c r="D28" s="81" t="s">
        <v>33</v>
      </c>
      <c r="E28" s="54"/>
      <c r="F28" s="55"/>
      <c r="G28" s="55"/>
      <c r="H28" s="82">
        <f>H17</f>
        <v>72.84</v>
      </c>
    </row>
    <row r="29" spans="1:9" s="28" customFormat="1" ht="15" thickBot="1" x14ac:dyDescent="0.35">
      <c r="A29" s="76"/>
      <c r="B29" s="76"/>
      <c r="C29" s="74"/>
      <c r="D29" s="83" t="s">
        <v>40</v>
      </c>
      <c r="E29" s="84"/>
      <c r="F29" s="85"/>
      <c r="G29" s="85"/>
      <c r="H29" s="86">
        <f>H24</f>
        <v>0</v>
      </c>
    </row>
    <row r="30" spans="1:9" s="28" customFormat="1" x14ac:dyDescent="0.3">
      <c r="C30" s="74"/>
      <c r="D30" s="87" t="s">
        <v>41</v>
      </c>
      <c r="E30" s="75"/>
      <c r="F30" s="75"/>
      <c r="G30" s="75"/>
      <c r="H30" s="88">
        <f>SUM(H27:H29)</f>
        <v>2500.84</v>
      </c>
    </row>
    <row r="31" spans="1:9" x14ac:dyDescent="0.3">
      <c r="C31" s="74"/>
      <c r="D31" s="75"/>
      <c r="E31" s="75"/>
      <c r="F31" s="75"/>
      <c r="G31" s="75"/>
      <c r="H31" s="75"/>
    </row>
    <row r="32" spans="1:9" x14ac:dyDescent="0.3">
      <c r="C32" s="74"/>
      <c r="D32" s="75"/>
      <c r="E32" s="75"/>
      <c r="F32" s="75"/>
      <c r="G32" s="75"/>
      <c r="H32" s="75"/>
    </row>
  </sheetData>
  <pageMargins left="0.70866141732283472" right="0.70866141732283472" top="0.78740157480314965" bottom="0.78740157480314965" header="0.31496062992125984" footer="0.31496062992125984"/>
  <pageSetup paperSize="9" scale="9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souhrn</vt:lpstr>
      <vt:lpstr>materiál</vt:lpstr>
      <vt:lpstr>montáž</vt:lpstr>
      <vt:lpstr>zemní práce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Birkuš</dc:creator>
  <cp:lastModifiedBy>Jan Birkuš</cp:lastModifiedBy>
  <cp:lastPrinted>2025-07-30T15:41:55Z</cp:lastPrinted>
  <dcterms:created xsi:type="dcterms:W3CDTF">2025-06-05T21:41:00Z</dcterms:created>
  <dcterms:modified xsi:type="dcterms:W3CDTF">2026-04-10T12:21:37Z</dcterms:modified>
</cp:coreProperties>
</file>